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phimc.sharepoint.com/sites/companyshare/Shared Documents/Programs/IDPH Region 8/RIG FY27/RFP/RIG FY27 NOFO/Attachments/"/>
    </mc:Choice>
  </mc:AlternateContent>
  <xr:revisionPtr revIDLastSave="423" documentId="8_{2D68BF95-58A8-4B66-A6F8-20DE15200DD4}" xr6:coauthVersionLast="47" xr6:coauthVersionMax="47" xr10:uidLastSave="{B35F77BB-A756-47A1-BDA4-42137904D562}"/>
  <workbookProtection workbookAlgorithmName="SHA-512" workbookHashValue="BcOC80i3sp1wGzOiOjhoPe+iwYDFyYzU3igbV89wl5vKXkPBPybMqUs8jgBRtcZ2lxTrSvEI3zt/2I4rzAqbbw==" workbookSaltValue="OxVpcYP1MO8IN4Ey74LKww==" workbookSpinCount="100000" lockStructure="1"/>
  <bookViews>
    <workbookView xWindow="28680" yWindow="-120" windowWidth="29040" windowHeight="15720" xr2:uid="{B84EAA85-7B48-42F6-AC0D-8243E38AF6E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1" i="1" l="1"/>
  <c r="F20" i="1"/>
  <c r="C49" i="1" s="1"/>
  <c r="C54" i="1"/>
  <c r="C53" i="1"/>
  <c r="F41" i="1"/>
  <c r="C52" i="1" s="1"/>
  <c r="F11" i="1"/>
  <c r="F12" i="1"/>
  <c r="F13" i="1"/>
  <c r="F14" i="1"/>
  <c r="F15" i="1"/>
  <c r="F16" i="1"/>
  <c r="F17" i="1"/>
  <c r="F18" i="1"/>
  <c r="F19" i="1"/>
  <c r="F10" i="1"/>
  <c r="F32" i="1"/>
  <c r="F33" i="1"/>
  <c r="F34" i="1"/>
  <c r="F35" i="1"/>
  <c r="F36" i="1"/>
  <c r="F37" i="1"/>
  <c r="F38" i="1"/>
  <c r="F39" i="1"/>
  <c r="F40" i="1"/>
  <c r="F31" i="1"/>
  <c r="F22" i="1"/>
  <c r="F23" i="1"/>
  <c r="F24" i="1"/>
  <c r="F25" i="1"/>
  <c r="F26" i="1"/>
  <c r="F27" i="1"/>
  <c r="F28" i="1"/>
  <c r="F29" i="1"/>
  <c r="F30" i="1"/>
  <c r="C51" i="1" l="1"/>
  <c r="C50" i="1"/>
  <c r="C48" i="1"/>
  <c r="C55" i="1" l="1"/>
</calcChain>
</file>

<file path=xl/sharedStrings.xml><?xml version="1.0" encoding="utf-8"?>
<sst xmlns="http://schemas.openxmlformats.org/spreadsheetml/2006/main" count="121" uniqueCount="37">
  <si>
    <t>Service Category</t>
  </si>
  <si>
    <t>HIV Status</t>
  </si>
  <si>
    <t>Race/Risk Group</t>
  </si>
  <si>
    <t>Risk Reduction GLI/ILI</t>
  </si>
  <si>
    <t>White MSM</t>
  </si>
  <si>
    <t>Surveillance Based Services</t>
  </si>
  <si>
    <t>HIV+</t>
  </si>
  <si>
    <t>Any Race, Any Risk</t>
  </si>
  <si>
    <t>Any</t>
  </si>
  <si>
    <t>Number of Scopes Available for the Entire Region</t>
  </si>
  <si>
    <t>Number of Scopes Requested</t>
  </si>
  <si>
    <t>Total Allowable Award Amount</t>
  </si>
  <si>
    <t>Amount of Funding  Available for the Entire Region</t>
  </si>
  <si>
    <t>Capacity Building: Black/Latine MSM Peer Hiring and Training</t>
  </si>
  <si>
    <t>Capacity Building: Black/Latine MSM Client Recruitment</t>
  </si>
  <si>
    <t>Maximum allowable award amount.</t>
  </si>
  <si>
    <t>Black/African-American MSM</t>
  </si>
  <si>
    <t>Any PWID</t>
  </si>
  <si>
    <t>Hispanic/Latine Heterosexual Men</t>
  </si>
  <si>
    <t>Black/African-American Heterosexual Men</t>
  </si>
  <si>
    <t>Black/African-American Heterosexual Women</t>
  </si>
  <si>
    <t>Any MSM/PWID</t>
  </si>
  <si>
    <t>Risk-Based HIV Counseling &amp; Testing</t>
  </si>
  <si>
    <t>Risk-based Integrated STI/VH Prevention</t>
  </si>
  <si>
    <t>Hispanic/Latine Heterosexual Women</t>
  </si>
  <si>
    <t>Any Transgender Individuals</t>
  </si>
  <si>
    <t>Risk Based Condom Drop Off</t>
  </si>
  <si>
    <t>Applicant:</t>
  </si>
  <si>
    <t>HIV-/ Unknown/HIV+</t>
  </si>
  <si>
    <t>Please us the  total amounts below to build the budget.</t>
  </si>
  <si>
    <t>Hispanic/Latine MSM</t>
  </si>
  <si>
    <t>RIG Scope Request Form</t>
  </si>
  <si>
    <t>HIV-/Unknown</t>
  </si>
  <si>
    <t xml:space="preserve">Please indicate within the maximum allowable award amount for each capacity building category how much you are apply for. </t>
  </si>
  <si>
    <t xml:space="preserve">Please note, this is intended to supplement peers providing direct service whose time is also allocated across service category listed above. Upon final award, if all regional peer hiring and training funding is not allocated, PHIMC may distribute more than the maximum allowable amount. </t>
  </si>
  <si>
    <t>Upon final award, if all regional client recruitment funding is not allocated, PHIMC may distribute more than the maximum allowable amount.</t>
  </si>
  <si>
    <t>Please note only organizations who have identified scopes applicable to Black and Latine MSM are eligible to receive this funding. Please reference Capacity Building Guidelines and Allowable Costs document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</si>
</sst>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Aptos Narrow"/>
      <family val="2"/>
      <scheme val="minor"/>
    </font>
    <font>
      <b/>
      <sz val="11"/>
      <color theme="1"/>
      <name val="Aptos Narrow"/>
      <family val="2"/>
      <scheme val="minor"/>
    </font>
    <font>
      <b/>
      <sz val="11"/>
      <color theme="1"/>
      <name val="Calibri"/>
      <family val="2"/>
    </font>
    <font>
      <b/>
      <sz val="16"/>
      <color theme="1"/>
      <name val="Aptos Narrow"/>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8" tint="0.79998168889431442"/>
        <bgColor rgb="FFDEEAF6"/>
      </patternFill>
    </fill>
    <fill>
      <patternFill patternType="solid">
        <fgColor theme="8" tint="0.79998168889431442"/>
        <bgColor indexed="64"/>
      </patternFill>
    </fill>
    <fill>
      <patternFill patternType="solid">
        <fgColor rgb="FFCCCCFF"/>
        <bgColor indexed="64"/>
      </patternFill>
    </fill>
    <fill>
      <patternFill patternType="solid">
        <fgColor theme="9" tint="0.79998168889431442"/>
        <bgColor rgb="FFD9E2F3"/>
      </patternFill>
    </fill>
    <fill>
      <patternFill patternType="solid">
        <fgColor theme="5" tint="0.79998168889431442"/>
        <bgColor rgb="FFDEEAF6"/>
      </patternFill>
    </fill>
    <fill>
      <patternFill patternType="solid">
        <fgColor theme="6" tint="0.79998168889431442"/>
        <bgColor rgb="FFDEEAF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2">
    <xf numFmtId="0" fontId="0" fillId="0" borderId="0" xfId="0"/>
    <xf numFmtId="0" fontId="0" fillId="2" borderId="1" xfId="0" applyFill="1" applyBorder="1" applyProtection="1">
      <protection locked="0"/>
    </xf>
    <xf numFmtId="0" fontId="0" fillId="3" borderId="1" xfId="0" applyFill="1" applyBorder="1" applyProtection="1">
      <protection locked="0"/>
    </xf>
    <xf numFmtId="0" fontId="0" fillId="6" borderId="1" xfId="0" applyFill="1" applyBorder="1" applyProtection="1">
      <protection locked="0"/>
    </xf>
    <xf numFmtId="0" fontId="0" fillId="9" borderId="1" xfId="0" applyFill="1" applyBorder="1" applyProtection="1">
      <protection locked="0"/>
    </xf>
    <xf numFmtId="0" fontId="0" fillId="4" borderId="1" xfId="0" applyFill="1" applyBorder="1" applyAlignment="1" applyProtection="1">
      <alignment wrapText="1"/>
      <protection locked="0"/>
    </xf>
    <xf numFmtId="164" fontId="0" fillId="8" borderId="1" xfId="0" applyNumberFormat="1" applyFill="1" applyBorder="1" applyProtection="1">
      <protection locked="0"/>
    </xf>
    <xf numFmtId="164" fontId="0" fillId="5" borderId="1" xfId="0" applyNumberFormat="1" applyFill="1" applyBorder="1" applyProtection="1">
      <protection locked="0"/>
    </xf>
    <xf numFmtId="0" fontId="3" fillId="0" borderId="0" xfId="0" applyFont="1" applyAlignment="1">
      <alignment horizontal="center"/>
    </xf>
    <xf numFmtId="0" fontId="3" fillId="0" borderId="0" xfId="0" applyFont="1" applyAlignment="1">
      <alignment horizontal="center" wrapText="1"/>
    </xf>
    <xf numFmtId="0" fontId="1" fillId="0" borderId="0" xfId="0" applyFont="1"/>
    <xf numFmtId="0" fontId="2" fillId="0" borderId="1" xfId="0" applyFont="1" applyBorder="1" applyAlignment="1">
      <alignment wrapText="1"/>
    </xf>
    <xf numFmtId="0" fontId="0" fillId="6" borderId="1" xfId="0" applyFill="1" applyBorder="1" applyAlignment="1">
      <alignment vertical="center"/>
    </xf>
    <xf numFmtId="0" fontId="0" fillId="6" borderId="1" xfId="0" applyFill="1" applyBorder="1" applyAlignment="1">
      <alignment wrapText="1"/>
    </xf>
    <xf numFmtId="0" fontId="0" fillId="6" borderId="1" xfId="0" applyFill="1" applyBorder="1"/>
    <xf numFmtId="164" fontId="0" fillId="6" borderId="1" xfId="0" applyNumberFormat="1" applyFill="1" applyBorder="1"/>
    <xf numFmtId="0" fontId="0" fillId="10" borderId="1" xfId="0" applyFill="1" applyBorder="1" applyAlignment="1">
      <alignment vertical="center" wrapText="1"/>
    </xf>
    <xf numFmtId="0" fontId="0" fillId="2" borderId="1" xfId="0" applyFill="1" applyBorder="1"/>
    <xf numFmtId="0" fontId="0" fillId="10" borderId="1" xfId="0" applyFill="1" applyBorder="1" applyAlignment="1">
      <alignment horizontal="left" wrapText="1"/>
    </xf>
    <xf numFmtId="164" fontId="0" fillId="2" borderId="1" xfId="0" applyNumberFormat="1" applyFill="1" applyBorder="1"/>
    <xf numFmtId="0" fontId="0" fillId="3" borderId="1" xfId="0" applyFill="1" applyBorder="1" applyAlignment="1">
      <alignment vertical="center" wrapText="1"/>
    </xf>
    <xf numFmtId="0" fontId="0" fillId="3" borderId="1" xfId="0" applyFill="1" applyBorder="1"/>
    <xf numFmtId="0" fontId="0" fillId="3" borderId="1" xfId="0" applyFill="1" applyBorder="1" applyAlignment="1">
      <alignment wrapText="1"/>
    </xf>
    <xf numFmtId="164" fontId="0" fillId="3" borderId="1" xfId="0" applyNumberFormat="1" applyFill="1" applyBorder="1"/>
    <xf numFmtId="0" fontId="0" fillId="11" borderId="1" xfId="0" applyFill="1" applyBorder="1" applyAlignment="1">
      <alignment wrapText="1"/>
    </xf>
    <xf numFmtId="0" fontId="0" fillId="4" borderId="1" xfId="0" applyFill="1" applyBorder="1" applyAlignment="1">
      <alignment wrapText="1"/>
    </xf>
    <xf numFmtId="164" fontId="0" fillId="4" borderId="1" xfId="0" applyNumberFormat="1" applyFill="1" applyBorder="1" applyAlignment="1">
      <alignment wrapText="1"/>
    </xf>
    <xf numFmtId="0" fontId="0" fillId="0" borderId="0" xfId="0" applyAlignment="1">
      <alignment wrapText="1"/>
    </xf>
    <xf numFmtId="0" fontId="0" fillId="9" borderId="1" xfId="0" applyFill="1" applyBorder="1" applyAlignment="1">
      <alignment vertical="center" wrapText="1"/>
    </xf>
    <xf numFmtId="0" fontId="0" fillId="9" borderId="1" xfId="0" applyFill="1" applyBorder="1"/>
    <xf numFmtId="0" fontId="0" fillId="9" borderId="1" xfId="0" applyFill="1" applyBorder="1" applyAlignment="1">
      <alignment horizontal="left" wrapText="1"/>
    </xf>
    <xf numFmtId="164" fontId="0" fillId="9" borderId="1" xfId="0" applyNumberFormat="1" applyFill="1" applyBorder="1"/>
    <xf numFmtId="0" fontId="0" fillId="0" borderId="1" xfId="0" applyBorder="1"/>
    <xf numFmtId="0" fontId="0" fillId="7" borderId="1" xfId="0" applyFill="1" applyBorder="1" applyAlignment="1">
      <alignment wrapText="1"/>
    </xf>
    <xf numFmtId="164" fontId="0" fillId="8" borderId="1" xfId="0" applyNumberFormat="1" applyFill="1" applyBorder="1"/>
    <xf numFmtId="0" fontId="0" fillId="12" borderId="1" xfId="0" applyFill="1" applyBorder="1" applyAlignment="1">
      <alignment wrapText="1"/>
    </xf>
    <xf numFmtId="164" fontId="0" fillId="5" borderId="1" xfId="0" applyNumberFormat="1" applyFill="1" applyBorder="1"/>
    <xf numFmtId="164" fontId="0" fillId="0" borderId="0" xfId="0" applyNumberFormat="1"/>
    <xf numFmtId="164" fontId="0" fillId="6" borderId="1" xfId="0" applyNumberFormat="1" applyFill="1" applyBorder="1" applyAlignment="1">
      <alignment horizontal="center" vertical="center" wrapText="1"/>
    </xf>
    <xf numFmtId="164" fontId="0" fillId="10" borderId="1" xfId="0" applyNumberFormat="1" applyFill="1" applyBorder="1" applyAlignment="1">
      <alignment horizontal="center" vertical="center" wrapText="1"/>
    </xf>
    <xf numFmtId="164" fontId="0" fillId="3" borderId="1" xfId="0" applyNumberFormat="1" applyFill="1" applyBorder="1" applyAlignment="1">
      <alignment horizontal="center" vertical="center" wrapText="1"/>
    </xf>
    <xf numFmtId="164" fontId="0" fillId="11" borderId="1" xfId="0" applyNumberFormat="1" applyFill="1" applyBorder="1" applyAlignment="1">
      <alignment horizontal="center" wrapText="1"/>
    </xf>
    <xf numFmtId="164" fontId="0" fillId="9" borderId="1" xfId="0" applyNumberFormat="1" applyFill="1" applyBorder="1" applyAlignment="1">
      <alignment horizontal="center" vertical="center" wrapText="1"/>
    </xf>
    <xf numFmtId="164" fontId="0" fillId="7" borderId="1" xfId="0" applyNumberFormat="1" applyFill="1" applyBorder="1" applyAlignment="1">
      <alignment horizontal="center" wrapText="1"/>
    </xf>
    <xf numFmtId="164" fontId="0" fillId="12" borderId="1" xfId="0" applyNumberFormat="1" applyFill="1" applyBorder="1" applyAlignment="1">
      <alignment horizontal="center" wrapText="1"/>
    </xf>
    <xf numFmtId="164" fontId="1" fillId="0" borderId="0" xfId="0" applyNumberFormat="1" applyFont="1" applyAlignment="1">
      <alignment wrapText="1"/>
    </xf>
    <xf numFmtId="0" fontId="0" fillId="5" borderId="2" xfId="0" applyFill="1" applyBorder="1" applyAlignment="1">
      <alignment horizontal="center" wrapText="1"/>
    </xf>
    <xf numFmtId="0" fontId="0" fillId="5" borderId="3" xfId="0" applyFill="1" applyBorder="1" applyAlignment="1">
      <alignment horizontal="center" wrapText="1"/>
    </xf>
    <xf numFmtId="0" fontId="0" fillId="7" borderId="1" xfId="0" applyFill="1" applyBorder="1" applyAlignment="1">
      <alignment horizontal="left" wrapText="1"/>
    </xf>
    <xf numFmtId="0" fontId="0" fillId="12" borderId="1" xfId="0" applyFill="1" applyBorder="1" applyAlignment="1">
      <alignment horizontal="left" wrapText="1"/>
    </xf>
    <xf numFmtId="0" fontId="0" fillId="0" borderId="4" xfId="0" applyBorder="1" applyAlignment="1" applyProtection="1">
      <alignment horizontal="left"/>
      <protection locked="0"/>
    </xf>
    <xf numFmtId="0" fontId="3" fillId="0" borderId="0" xfId="0" applyFont="1" applyAlignment="1">
      <alignment horizontal="center"/>
    </xf>
    <xf numFmtId="0" fontId="0" fillId="6" borderId="1" xfId="0" applyFill="1" applyBorder="1" applyAlignment="1">
      <alignment horizontal="left" vertical="center"/>
    </xf>
    <xf numFmtId="0" fontId="0" fillId="10" borderId="1" xfId="0" applyFill="1" applyBorder="1" applyAlignment="1">
      <alignment horizontal="left" vertical="center" wrapText="1"/>
    </xf>
    <xf numFmtId="0" fontId="0" fillId="3" borderId="1" xfId="0" applyFill="1" applyBorder="1" applyAlignment="1">
      <alignment horizontal="left" vertical="center" wrapText="1"/>
    </xf>
    <xf numFmtId="0" fontId="0" fillId="11" borderId="1" xfId="0" applyFill="1" applyBorder="1" applyAlignment="1">
      <alignment horizontal="left" wrapText="1"/>
    </xf>
    <xf numFmtId="0" fontId="0" fillId="9" borderId="1" xfId="0" applyFill="1" applyBorder="1" applyAlignment="1">
      <alignment horizontal="left" vertical="center" wrapText="1"/>
    </xf>
    <xf numFmtId="0" fontId="1" fillId="0" borderId="0" xfId="0" applyFont="1" applyAlignment="1">
      <alignment horizontal="left"/>
    </xf>
    <xf numFmtId="0" fontId="1" fillId="0" borderId="2" xfId="0" applyFont="1" applyBorder="1" applyAlignment="1">
      <alignment horizontal="center" wrapText="1"/>
    </xf>
    <xf numFmtId="0" fontId="1" fillId="0" borderId="3" xfId="0" applyFont="1" applyBorder="1" applyAlignment="1">
      <alignment horizontal="center" wrapText="1"/>
    </xf>
    <xf numFmtId="0" fontId="0" fillId="8" borderId="2" xfId="0" applyFill="1" applyBorder="1" applyAlignment="1">
      <alignment horizontal="center" wrapText="1"/>
    </xf>
    <xf numFmtId="0" fontId="0" fillId="8" borderId="3" xfId="0"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FFFFCC"/>
      <color rgb="FFCCCC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220980</xdr:colOff>
      <xdr:row>0</xdr:row>
      <xdr:rowOff>0</xdr:rowOff>
    </xdr:from>
    <xdr:to>
      <xdr:col>3</xdr:col>
      <xdr:colOff>1583055</xdr:colOff>
      <xdr:row>4</xdr:row>
      <xdr:rowOff>139700</xdr:rowOff>
    </xdr:to>
    <xdr:pic>
      <xdr:nvPicPr>
        <xdr:cNvPr id="2" name="Graphic 1">
          <a:extLst>
            <a:ext uri="{FF2B5EF4-FFF2-40B4-BE49-F238E27FC236}">
              <a16:creationId xmlns:a16="http://schemas.microsoft.com/office/drawing/2014/main" id="{B65CA51D-85EC-182B-4BA9-5BB8E890556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924300" y="0"/>
          <a:ext cx="2314575" cy="8788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9C0E9-600C-403B-97DF-BAB64D07DC76}">
  <dimension ref="A5:G55"/>
  <sheetViews>
    <sheetView tabSelected="1" topLeftCell="A33" zoomScaleNormal="100" workbookViewId="0">
      <selection activeCell="E32" sqref="E32"/>
    </sheetView>
  </sheetViews>
  <sheetFormatPr defaultRowHeight="14.4" x14ac:dyDescent="0.3"/>
  <cols>
    <col min="1" max="1" width="26.6640625" bestFit="1" customWidth="1"/>
    <col min="2" max="2" width="27.33203125" customWidth="1"/>
    <col min="3" max="3" width="13.88671875" style="27" bestFit="1" customWidth="1"/>
    <col min="4" max="4" width="24.33203125" customWidth="1"/>
    <col min="5" max="5" width="17.77734375" customWidth="1"/>
    <col min="6" max="6" width="17.88671875" customWidth="1"/>
    <col min="7" max="7" width="18" customWidth="1"/>
  </cols>
  <sheetData>
    <row r="5" spans="1:7" ht="30.6" customHeight="1" x14ac:dyDescent="0.4">
      <c r="A5" s="51" t="s">
        <v>31</v>
      </c>
      <c r="B5" s="51"/>
      <c r="C5" s="51"/>
      <c r="D5" s="51"/>
      <c r="E5" s="51"/>
      <c r="F5" s="51"/>
      <c r="G5" s="51"/>
    </row>
    <row r="6" spans="1:7" ht="14.4" customHeight="1" x14ac:dyDescent="0.4">
      <c r="A6" s="8"/>
      <c r="B6" s="8"/>
      <c r="C6" s="9"/>
      <c r="D6" s="8"/>
      <c r="E6" s="8"/>
      <c r="F6" s="8"/>
      <c r="G6" s="8"/>
    </row>
    <row r="7" spans="1:7" x14ac:dyDescent="0.3">
      <c r="A7" s="10" t="s">
        <v>27</v>
      </c>
      <c r="B7" s="50"/>
      <c r="C7" s="50"/>
      <c r="D7" s="50"/>
    </row>
    <row r="9" spans="1:7" ht="43.2" x14ac:dyDescent="0.3">
      <c r="A9" s="11" t="s">
        <v>0</v>
      </c>
      <c r="B9" s="11" t="s">
        <v>1</v>
      </c>
      <c r="C9" s="11" t="s">
        <v>2</v>
      </c>
      <c r="D9" s="11" t="s">
        <v>9</v>
      </c>
      <c r="E9" s="11" t="s">
        <v>10</v>
      </c>
      <c r="F9" s="11" t="s">
        <v>11</v>
      </c>
    </row>
    <row r="10" spans="1:7" ht="28.8" x14ac:dyDescent="0.3">
      <c r="A10" s="12" t="s">
        <v>3</v>
      </c>
      <c r="B10" s="13" t="s">
        <v>28</v>
      </c>
      <c r="C10" s="13" t="s">
        <v>16</v>
      </c>
      <c r="D10" s="14">
        <v>129</v>
      </c>
      <c r="E10" s="3"/>
      <c r="F10" s="15">
        <f>E10*149.903</f>
        <v>0</v>
      </c>
    </row>
    <row r="11" spans="1:7" ht="28.8" x14ac:dyDescent="0.3">
      <c r="A11" s="12" t="s">
        <v>3</v>
      </c>
      <c r="B11" s="13" t="s">
        <v>28</v>
      </c>
      <c r="C11" s="13" t="s">
        <v>30</v>
      </c>
      <c r="D11" s="14">
        <v>150</v>
      </c>
      <c r="E11" s="3"/>
      <c r="F11" s="15">
        <f t="shared" ref="F11:F19" si="0">E11*149.903</f>
        <v>0</v>
      </c>
    </row>
    <row r="12" spans="1:7" x14ac:dyDescent="0.3">
      <c r="A12" s="12" t="s">
        <v>3</v>
      </c>
      <c r="B12" s="13" t="s">
        <v>28</v>
      </c>
      <c r="C12" s="13" t="s">
        <v>4</v>
      </c>
      <c r="D12" s="14">
        <v>85</v>
      </c>
      <c r="E12" s="3"/>
      <c r="F12" s="15">
        <f t="shared" si="0"/>
        <v>0</v>
      </c>
    </row>
    <row r="13" spans="1:7" x14ac:dyDescent="0.3">
      <c r="A13" s="12" t="s">
        <v>3</v>
      </c>
      <c r="B13" s="13" t="s">
        <v>28</v>
      </c>
      <c r="C13" s="13" t="s">
        <v>21</v>
      </c>
      <c r="D13" s="14">
        <v>81</v>
      </c>
      <c r="E13" s="3"/>
      <c r="F13" s="15">
        <f t="shared" si="0"/>
        <v>0</v>
      </c>
    </row>
    <row r="14" spans="1:7" x14ac:dyDescent="0.3">
      <c r="A14" s="12" t="s">
        <v>3</v>
      </c>
      <c r="B14" s="13" t="s">
        <v>28</v>
      </c>
      <c r="C14" s="13" t="s">
        <v>17</v>
      </c>
      <c r="D14" s="14">
        <v>113</v>
      </c>
      <c r="E14" s="3"/>
      <c r="F14" s="15">
        <f t="shared" si="0"/>
        <v>0</v>
      </c>
    </row>
    <row r="15" spans="1:7" ht="57.6" x14ac:dyDescent="0.3">
      <c r="A15" s="12" t="s">
        <v>3</v>
      </c>
      <c r="B15" s="13" t="s">
        <v>28</v>
      </c>
      <c r="C15" s="13" t="s">
        <v>20</v>
      </c>
      <c r="D15" s="14">
        <v>105</v>
      </c>
      <c r="E15" s="3"/>
      <c r="F15" s="15">
        <f t="shared" si="0"/>
        <v>0</v>
      </c>
    </row>
    <row r="16" spans="1:7" ht="57.6" x14ac:dyDescent="0.3">
      <c r="A16" s="12" t="s">
        <v>3</v>
      </c>
      <c r="B16" s="13" t="s">
        <v>28</v>
      </c>
      <c r="C16" s="13" t="s">
        <v>19</v>
      </c>
      <c r="D16" s="14">
        <v>93</v>
      </c>
      <c r="E16" s="3"/>
      <c r="F16" s="15">
        <f t="shared" si="0"/>
        <v>0</v>
      </c>
    </row>
    <row r="17" spans="1:6" ht="43.2" x14ac:dyDescent="0.3">
      <c r="A17" s="12" t="s">
        <v>3</v>
      </c>
      <c r="B17" s="13" t="s">
        <v>28</v>
      </c>
      <c r="C17" s="13" t="s">
        <v>24</v>
      </c>
      <c r="D17" s="14">
        <v>81</v>
      </c>
      <c r="E17" s="3"/>
      <c r="F17" s="15">
        <f t="shared" si="0"/>
        <v>0</v>
      </c>
    </row>
    <row r="18" spans="1:6" ht="43.2" x14ac:dyDescent="0.3">
      <c r="A18" s="12" t="s">
        <v>3</v>
      </c>
      <c r="B18" s="13" t="s">
        <v>28</v>
      </c>
      <c r="C18" s="13" t="s">
        <v>18</v>
      </c>
      <c r="D18" s="14">
        <v>109</v>
      </c>
      <c r="E18" s="3"/>
      <c r="F18" s="15">
        <f t="shared" si="0"/>
        <v>0</v>
      </c>
    </row>
    <row r="19" spans="1:6" ht="43.2" x14ac:dyDescent="0.3">
      <c r="A19" s="12" t="s">
        <v>3</v>
      </c>
      <c r="B19" s="13" t="s">
        <v>28</v>
      </c>
      <c r="C19" s="13" t="s">
        <v>25</v>
      </c>
      <c r="D19" s="14">
        <v>61</v>
      </c>
      <c r="E19" s="3"/>
      <c r="F19" s="15">
        <f t="shared" si="0"/>
        <v>0</v>
      </c>
    </row>
    <row r="20" spans="1:6" ht="28.8" x14ac:dyDescent="0.3">
      <c r="A20" s="16" t="s">
        <v>5</v>
      </c>
      <c r="B20" s="17" t="s">
        <v>6</v>
      </c>
      <c r="C20" s="18" t="s">
        <v>7</v>
      </c>
      <c r="D20" s="17">
        <v>1575</v>
      </c>
      <c r="E20" s="1"/>
      <c r="F20" s="19">
        <f>E20*150.015</f>
        <v>0</v>
      </c>
    </row>
    <row r="21" spans="1:6" ht="28.8" x14ac:dyDescent="0.3">
      <c r="A21" s="20" t="s">
        <v>22</v>
      </c>
      <c r="B21" s="21" t="s">
        <v>32</v>
      </c>
      <c r="C21" s="22" t="s">
        <v>16</v>
      </c>
      <c r="D21" s="21">
        <v>259</v>
      </c>
      <c r="E21" s="2"/>
      <c r="F21" s="23">
        <f>E21*149.978</f>
        <v>0</v>
      </c>
    </row>
    <row r="22" spans="1:6" ht="28.8" x14ac:dyDescent="0.3">
      <c r="A22" s="20" t="s">
        <v>22</v>
      </c>
      <c r="B22" s="21" t="s">
        <v>32</v>
      </c>
      <c r="C22" s="22" t="s">
        <v>30</v>
      </c>
      <c r="D22" s="21">
        <v>299</v>
      </c>
      <c r="E22" s="2"/>
      <c r="F22" s="23">
        <f t="shared" ref="F22:F30" si="1">E22*149.978</f>
        <v>0</v>
      </c>
    </row>
    <row r="23" spans="1:6" ht="28.8" x14ac:dyDescent="0.3">
      <c r="A23" s="20" t="s">
        <v>22</v>
      </c>
      <c r="B23" s="21" t="s">
        <v>32</v>
      </c>
      <c r="C23" s="22" t="s">
        <v>4</v>
      </c>
      <c r="D23" s="21">
        <v>170</v>
      </c>
      <c r="E23" s="2"/>
      <c r="F23" s="23">
        <f t="shared" si="1"/>
        <v>0</v>
      </c>
    </row>
    <row r="24" spans="1:6" ht="28.8" x14ac:dyDescent="0.3">
      <c r="A24" s="20" t="s">
        <v>22</v>
      </c>
      <c r="B24" s="21" t="s">
        <v>32</v>
      </c>
      <c r="C24" s="22" t="s">
        <v>21</v>
      </c>
      <c r="D24" s="21">
        <v>162</v>
      </c>
      <c r="E24" s="2"/>
      <c r="F24" s="23">
        <f t="shared" si="1"/>
        <v>0</v>
      </c>
    </row>
    <row r="25" spans="1:6" ht="28.8" x14ac:dyDescent="0.3">
      <c r="A25" s="20" t="s">
        <v>22</v>
      </c>
      <c r="B25" s="21" t="s">
        <v>32</v>
      </c>
      <c r="C25" s="22" t="s">
        <v>17</v>
      </c>
      <c r="D25" s="21">
        <v>226</v>
      </c>
      <c r="E25" s="2"/>
      <c r="F25" s="23">
        <f t="shared" si="1"/>
        <v>0</v>
      </c>
    </row>
    <row r="26" spans="1:6" ht="57.6" x14ac:dyDescent="0.3">
      <c r="A26" s="20" t="s">
        <v>22</v>
      </c>
      <c r="B26" s="21" t="s">
        <v>32</v>
      </c>
      <c r="C26" s="22" t="s">
        <v>20</v>
      </c>
      <c r="D26" s="21">
        <v>210</v>
      </c>
      <c r="E26" s="2"/>
      <c r="F26" s="23">
        <f t="shared" si="1"/>
        <v>0</v>
      </c>
    </row>
    <row r="27" spans="1:6" ht="57.6" x14ac:dyDescent="0.3">
      <c r="A27" s="20" t="s">
        <v>22</v>
      </c>
      <c r="B27" s="21" t="s">
        <v>32</v>
      </c>
      <c r="C27" s="22" t="s">
        <v>19</v>
      </c>
      <c r="D27" s="21">
        <v>186</v>
      </c>
      <c r="E27" s="2"/>
      <c r="F27" s="23">
        <f t="shared" si="1"/>
        <v>0</v>
      </c>
    </row>
    <row r="28" spans="1:6" ht="43.2" x14ac:dyDescent="0.3">
      <c r="A28" s="20" t="s">
        <v>22</v>
      </c>
      <c r="B28" s="21" t="s">
        <v>32</v>
      </c>
      <c r="C28" s="22" t="s">
        <v>24</v>
      </c>
      <c r="D28" s="21">
        <v>162</v>
      </c>
      <c r="E28" s="2"/>
      <c r="F28" s="23">
        <f t="shared" si="1"/>
        <v>0</v>
      </c>
    </row>
    <row r="29" spans="1:6" ht="43.2" x14ac:dyDescent="0.3">
      <c r="A29" s="20" t="s">
        <v>22</v>
      </c>
      <c r="B29" s="21" t="s">
        <v>32</v>
      </c>
      <c r="C29" s="22" t="s">
        <v>18</v>
      </c>
      <c r="D29" s="21">
        <v>218</v>
      </c>
      <c r="E29" s="2"/>
      <c r="F29" s="23">
        <f t="shared" si="1"/>
        <v>0</v>
      </c>
    </row>
    <row r="30" spans="1:6" ht="43.2" x14ac:dyDescent="0.3">
      <c r="A30" s="20" t="s">
        <v>22</v>
      </c>
      <c r="B30" s="21" t="s">
        <v>32</v>
      </c>
      <c r="C30" s="22" t="s">
        <v>25</v>
      </c>
      <c r="D30" s="21">
        <v>121</v>
      </c>
      <c r="E30" s="2"/>
      <c r="F30" s="23">
        <f t="shared" si="1"/>
        <v>0</v>
      </c>
    </row>
    <row r="31" spans="1:6" s="27" customFormat="1" ht="28.8" x14ac:dyDescent="0.3">
      <c r="A31" s="24" t="s">
        <v>23</v>
      </c>
      <c r="B31" s="25" t="s">
        <v>28</v>
      </c>
      <c r="C31" s="24" t="s">
        <v>16</v>
      </c>
      <c r="D31" s="25">
        <v>84</v>
      </c>
      <c r="E31" s="5"/>
      <c r="F31" s="26">
        <f>E31*149.616</f>
        <v>0</v>
      </c>
    </row>
    <row r="32" spans="1:6" s="27" customFormat="1" ht="28.8" x14ac:dyDescent="0.3">
      <c r="A32" s="24" t="s">
        <v>23</v>
      </c>
      <c r="B32" s="25" t="s">
        <v>28</v>
      </c>
      <c r="C32" s="24" t="s">
        <v>30</v>
      </c>
      <c r="D32" s="25">
        <v>98</v>
      </c>
      <c r="E32" s="5"/>
      <c r="F32" s="26">
        <f t="shared" ref="F32:F40" si="2">E32*149.616</f>
        <v>0</v>
      </c>
    </row>
    <row r="33" spans="1:7" s="27" customFormat="1" ht="28.8" x14ac:dyDescent="0.3">
      <c r="A33" s="24" t="s">
        <v>23</v>
      </c>
      <c r="B33" s="25" t="s">
        <v>28</v>
      </c>
      <c r="C33" s="24" t="s">
        <v>4</v>
      </c>
      <c r="D33" s="25">
        <v>55</v>
      </c>
      <c r="E33" s="5"/>
      <c r="F33" s="26">
        <f t="shared" si="2"/>
        <v>0</v>
      </c>
    </row>
    <row r="34" spans="1:7" s="27" customFormat="1" ht="28.8" x14ac:dyDescent="0.3">
      <c r="A34" s="24" t="s">
        <v>23</v>
      </c>
      <c r="B34" s="25" t="s">
        <v>28</v>
      </c>
      <c r="C34" s="24" t="s">
        <v>21</v>
      </c>
      <c r="D34" s="25">
        <v>53</v>
      </c>
      <c r="E34" s="5"/>
      <c r="F34" s="26">
        <f t="shared" si="2"/>
        <v>0</v>
      </c>
    </row>
    <row r="35" spans="1:7" s="27" customFormat="1" ht="28.8" x14ac:dyDescent="0.3">
      <c r="A35" s="24" t="s">
        <v>23</v>
      </c>
      <c r="B35" s="25" t="s">
        <v>28</v>
      </c>
      <c r="C35" s="24" t="s">
        <v>17</v>
      </c>
      <c r="D35" s="25">
        <v>74</v>
      </c>
      <c r="E35" s="5"/>
      <c r="F35" s="26">
        <f t="shared" si="2"/>
        <v>0</v>
      </c>
    </row>
    <row r="36" spans="1:7" s="27" customFormat="1" ht="57.6" x14ac:dyDescent="0.3">
      <c r="A36" s="24" t="s">
        <v>23</v>
      </c>
      <c r="B36" s="25" t="s">
        <v>28</v>
      </c>
      <c r="C36" s="24" t="s">
        <v>20</v>
      </c>
      <c r="D36" s="25">
        <v>69</v>
      </c>
      <c r="E36" s="5"/>
      <c r="F36" s="26">
        <f t="shared" si="2"/>
        <v>0</v>
      </c>
    </row>
    <row r="37" spans="1:7" s="27" customFormat="1" ht="57.6" x14ac:dyDescent="0.3">
      <c r="A37" s="24" t="s">
        <v>23</v>
      </c>
      <c r="B37" s="25" t="s">
        <v>28</v>
      </c>
      <c r="C37" s="24" t="s">
        <v>19</v>
      </c>
      <c r="D37" s="25">
        <v>61</v>
      </c>
      <c r="E37" s="5"/>
      <c r="F37" s="26">
        <f t="shared" si="2"/>
        <v>0</v>
      </c>
    </row>
    <row r="38" spans="1:7" s="27" customFormat="1" ht="43.2" x14ac:dyDescent="0.3">
      <c r="A38" s="24" t="s">
        <v>23</v>
      </c>
      <c r="B38" s="25" t="s">
        <v>28</v>
      </c>
      <c r="C38" s="24" t="s">
        <v>24</v>
      </c>
      <c r="D38" s="25">
        <v>53</v>
      </c>
      <c r="E38" s="5"/>
      <c r="F38" s="26">
        <f t="shared" si="2"/>
        <v>0</v>
      </c>
    </row>
    <row r="39" spans="1:7" s="27" customFormat="1" ht="43.2" x14ac:dyDescent="0.3">
      <c r="A39" s="24" t="s">
        <v>23</v>
      </c>
      <c r="B39" s="25" t="s">
        <v>28</v>
      </c>
      <c r="C39" s="24" t="s">
        <v>18</v>
      </c>
      <c r="D39" s="25">
        <v>71</v>
      </c>
      <c r="E39" s="5"/>
      <c r="F39" s="26">
        <f t="shared" si="2"/>
        <v>0</v>
      </c>
    </row>
    <row r="40" spans="1:7" s="27" customFormat="1" ht="43.2" x14ac:dyDescent="0.3">
      <c r="A40" s="24" t="s">
        <v>23</v>
      </c>
      <c r="B40" s="25" t="s">
        <v>28</v>
      </c>
      <c r="C40" s="24" t="s">
        <v>25</v>
      </c>
      <c r="D40" s="25">
        <v>40</v>
      </c>
      <c r="E40" s="5"/>
      <c r="F40" s="26">
        <f t="shared" si="2"/>
        <v>0</v>
      </c>
    </row>
    <row r="41" spans="1:7" ht="28.8" x14ac:dyDescent="0.3">
      <c r="A41" s="28" t="s">
        <v>26</v>
      </c>
      <c r="B41" s="29" t="s">
        <v>8</v>
      </c>
      <c r="C41" s="30" t="s">
        <v>7</v>
      </c>
      <c r="D41" s="29">
        <v>481</v>
      </c>
      <c r="E41" s="4"/>
      <c r="F41" s="31">
        <f>E41*150.093</f>
        <v>0</v>
      </c>
    </row>
    <row r="42" spans="1:7" ht="104.4" customHeight="1" x14ac:dyDescent="0.3">
      <c r="A42" s="32"/>
      <c r="B42" s="58" t="s">
        <v>36</v>
      </c>
      <c r="C42" s="59"/>
      <c r="D42" s="11" t="s">
        <v>12</v>
      </c>
      <c r="E42" s="11" t="s">
        <v>15</v>
      </c>
      <c r="F42" s="11" t="s">
        <v>33</v>
      </c>
    </row>
    <row r="43" spans="1:7" ht="113.4" customHeight="1" x14ac:dyDescent="0.3">
      <c r="A43" s="33" t="s">
        <v>13</v>
      </c>
      <c r="B43" s="60" t="s">
        <v>34</v>
      </c>
      <c r="C43" s="61"/>
      <c r="D43" s="34">
        <v>111574.05</v>
      </c>
      <c r="E43" s="34">
        <v>9297.8374999999996</v>
      </c>
      <c r="F43" s="6"/>
    </row>
    <row r="44" spans="1:7" ht="79.8" customHeight="1" x14ac:dyDescent="0.3">
      <c r="A44" s="35" t="s">
        <v>14</v>
      </c>
      <c r="B44" s="46" t="s">
        <v>35</v>
      </c>
      <c r="C44" s="47"/>
      <c r="D44" s="36">
        <v>131263.59</v>
      </c>
      <c r="E44" s="36">
        <v>10938.6325</v>
      </c>
      <c r="F44" s="7"/>
    </row>
    <row r="46" spans="1:7" x14ac:dyDescent="0.3">
      <c r="A46" s="57" t="s">
        <v>29</v>
      </c>
      <c r="B46" s="57"/>
      <c r="C46" s="57"/>
      <c r="D46" s="57"/>
      <c r="E46" s="10"/>
      <c r="G46" s="37"/>
    </row>
    <row r="48" spans="1:7" x14ac:dyDescent="0.3">
      <c r="A48" s="52" t="s">
        <v>3</v>
      </c>
      <c r="B48" s="52"/>
      <c r="C48" s="38">
        <f>SUM(F10:F19)</f>
        <v>0</v>
      </c>
    </row>
    <row r="49" spans="1:3" x14ac:dyDescent="0.3">
      <c r="A49" s="53" t="s">
        <v>5</v>
      </c>
      <c r="B49" s="53"/>
      <c r="C49" s="39">
        <f>F20</f>
        <v>0</v>
      </c>
    </row>
    <row r="50" spans="1:3" ht="28.8" customHeight="1" x14ac:dyDescent="0.3">
      <c r="A50" s="54" t="s">
        <v>22</v>
      </c>
      <c r="B50" s="54"/>
      <c r="C50" s="40">
        <f>SUM(F21:F30)</f>
        <v>0</v>
      </c>
    </row>
    <row r="51" spans="1:3" ht="28.8" customHeight="1" x14ac:dyDescent="0.3">
      <c r="A51" s="55" t="s">
        <v>23</v>
      </c>
      <c r="B51" s="55"/>
      <c r="C51" s="41">
        <f>SUM(F31:F40)</f>
        <v>0</v>
      </c>
    </row>
    <row r="52" spans="1:3" x14ac:dyDescent="0.3">
      <c r="A52" s="56" t="s">
        <v>26</v>
      </c>
      <c r="B52" s="56"/>
      <c r="C52" s="42">
        <f>F41</f>
        <v>0</v>
      </c>
    </row>
    <row r="53" spans="1:3" ht="28.8" customHeight="1" x14ac:dyDescent="0.3">
      <c r="A53" s="48" t="s">
        <v>13</v>
      </c>
      <c r="B53" s="48"/>
      <c r="C53" s="43">
        <f>F43</f>
        <v>0</v>
      </c>
    </row>
    <row r="54" spans="1:3" ht="28.8" customHeight="1" x14ac:dyDescent="0.3">
      <c r="A54" s="49" t="s">
        <v>14</v>
      </c>
      <c r="B54" s="49"/>
      <c r="C54" s="44">
        <f>F44</f>
        <v>0</v>
      </c>
    </row>
    <row r="55" spans="1:3" x14ac:dyDescent="0.3">
      <c r="A55" s="10" t="s">
        <v>11</v>
      </c>
      <c r="B55" s="10"/>
      <c r="C55" s="45">
        <f>SUM(C48:C54)</f>
        <v>0</v>
      </c>
    </row>
  </sheetData>
  <sheetProtection algorithmName="SHA-512" hashValue="mfVos4F51j0unQj3klXZrFYFjreRK1G9xU8dp0rdfSjzK07RjylQDhTdm5gOzVNU6E/FmsNgPazzEJ2Yxk1pOg==" saltValue="Qt0YW2RpWFtZD1rK6RRTig==" spinCount="100000" sheet="1" objects="1" scenarios="1"/>
  <mergeCells count="13">
    <mergeCell ref="B44:C44"/>
    <mergeCell ref="A53:B53"/>
    <mergeCell ref="A54:B54"/>
    <mergeCell ref="B7:D7"/>
    <mergeCell ref="A5:G5"/>
    <mergeCell ref="A48:B48"/>
    <mergeCell ref="A49:B49"/>
    <mergeCell ref="A50:B50"/>
    <mergeCell ref="A51:B51"/>
    <mergeCell ref="A52:B52"/>
    <mergeCell ref="A46:D46"/>
    <mergeCell ref="B42:C42"/>
    <mergeCell ref="B43:C43"/>
  </mergeCells>
  <dataValidations count="2">
    <dataValidation type="decimal" operator="lessThanOrEqual" allowBlank="1" showInputMessage="1" showErrorMessage="1" errorTitle="Amount Exceeds the Maximum" error="The amount entered exceeds the maximum allowable award amount for this category. " sqref="F43" xr:uid="{6E95CA58-C075-48A4-94D4-A3424BA90881}">
      <formula1>9297.84</formula1>
    </dataValidation>
    <dataValidation type="decimal" operator="lessThanOrEqual" allowBlank="1" showInputMessage="1" showErrorMessage="1" errorTitle="Amount Exceeds the Maximum" error="The amount entered exceeds the maximum allowable award amount for this category. " sqref="F44" xr:uid="{65CF40E5-7FBC-44C4-84C5-68075B010B4C}">
      <formula1>E44</formula1>
    </dataValidation>
  </dataValidations>
  <pageMargins left="0.7" right="0.7" top="0.75" bottom="0.75" header="0.3" footer="0.3"/>
  <pageSetup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bf311f-e0e3-4c88-93da-191954845018">
      <Terms xmlns="http://schemas.microsoft.com/office/infopath/2007/PartnerControls"/>
    </lcf76f155ced4ddcb4097134ff3c332f>
    <TaxCatchAll xmlns="487826b5-9fe9-48b0-a54e-34e68ce5bd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6FC1CAE58E494BA9863A380D61A048" ma:contentTypeVersion="13" ma:contentTypeDescription="Create a new document." ma:contentTypeScope="" ma:versionID="ccbc6aac88175b690fbcfaf34b2d9913">
  <xsd:schema xmlns:xsd="http://www.w3.org/2001/XMLSchema" xmlns:xs="http://www.w3.org/2001/XMLSchema" xmlns:p="http://schemas.microsoft.com/office/2006/metadata/properties" xmlns:ns2="dabf311f-e0e3-4c88-93da-191954845018" xmlns:ns3="487826b5-9fe9-48b0-a54e-34e68ce5bd2a" targetNamespace="http://schemas.microsoft.com/office/2006/metadata/properties" ma:root="true" ma:fieldsID="cde0e9b6e1157b8f138c2ed06e8c2b12" ns2:_="" ns3:_="">
    <xsd:import namespace="dabf311f-e0e3-4c88-93da-191954845018"/>
    <xsd:import namespace="487826b5-9fe9-48b0-a54e-34e68ce5bd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bf311f-e0e3-4c88-93da-191954845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e02a988-0a56-4245-ae7e-5cf265ffbf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26b5-9fe9-48b0-a54e-34e68ce5bd2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574662d-53b4-4aa7-9629-0623d3198583}" ma:internalName="TaxCatchAll" ma:showField="CatchAllData" ma:web="487826b5-9fe9-48b0-a54e-34e68ce5bd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140555-A178-48DE-BDF6-1BFA1BD49A1C}">
  <ds:schemaRefs>
    <ds:schemaRef ds:uri="http://schemas.microsoft.com/office/2006/metadata/properties"/>
    <ds:schemaRef ds:uri="http://schemas.microsoft.com/office/infopath/2007/PartnerControls"/>
    <ds:schemaRef ds:uri="dabf311f-e0e3-4c88-93da-191954845018"/>
    <ds:schemaRef ds:uri="487826b5-9fe9-48b0-a54e-34e68ce5bd2a"/>
  </ds:schemaRefs>
</ds:datastoreItem>
</file>

<file path=customXml/itemProps2.xml><?xml version="1.0" encoding="utf-8"?>
<ds:datastoreItem xmlns:ds="http://schemas.openxmlformats.org/officeDocument/2006/customXml" ds:itemID="{D41F1234-D304-47ED-965A-995899694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bf311f-e0e3-4c88-93da-191954845018"/>
    <ds:schemaRef ds:uri="487826b5-9fe9-48b0-a54e-34e68ce5bd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CF689C-D4B4-4815-A4B8-E939259E98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Morin</dc:creator>
  <cp:lastModifiedBy>Bryan Gooding</cp:lastModifiedBy>
  <cp:lastPrinted>2026-08-24T20:05:50Z</cp:lastPrinted>
  <dcterms:created xsi:type="dcterms:W3CDTF">2026-08-21T15:14:31Z</dcterms:created>
  <dcterms:modified xsi:type="dcterms:W3CDTF">2026-08-25T18:19:15Z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0x010100F16FC1CAE58E494BA9863A380D61A048</vt:lpwstr>
  </property>
  <property fmtid="{D5CDD505-2E9C-101B-9397-08002B2CF9AE}" pid="3" name="MediaServiceImageTags">
    <vt:lpwstr/>
  </property>
</Properties>
</file>